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11490"/>
  </bookViews>
  <sheets>
    <sheet name="гос пошл" sheetId="4" r:id="rId1"/>
  </sheets>
  <calcPr calcId="125725"/>
</workbook>
</file>

<file path=xl/calcChain.xml><?xml version="1.0" encoding="utf-8"?>
<calcChain xmlns="http://schemas.openxmlformats.org/spreadsheetml/2006/main">
  <c r="E29" i="4"/>
  <c r="E28"/>
  <c r="C27"/>
  <c r="E26"/>
  <c r="E25"/>
  <c r="C24"/>
  <c r="E23"/>
  <c r="E22"/>
  <c r="C21"/>
  <c r="E20"/>
  <c r="E19"/>
  <c r="C18"/>
  <c r="E17"/>
  <c r="E16"/>
  <c r="C15"/>
  <c r="E14"/>
  <c r="E13"/>
  <c r="C12"/>
  <c r="E11"/>
  <c r="E10"/>
  <c r="C9"/>
  <c r="E8"/>
  <c r="E7"/>
  <c r="C6"/>
  <c r="Y7"/>
  <c r="W7"/>
  <c r="E6" l="1"/>
  <c r="E18"/>
  <c r="C5"/>
  <c r="C30" s="1"/>
  <c r="E9"/>
  <c r="E21"/>
  <c r="E12"/>
  <c r="E24"/>
  <c r="E15"/>
  <c r="E27"/>
  <c r="Y8"/>
  <c r="Y10"/>
  <c r="Y11"/>
  <c r="Y13"/>
  <c r="Y14"/>
  <c r="Y16"/>
  <c r="Y17"/>
  <c r="Y19"/>
  <c r="Y20"/>
  <c r="Y22"/>
  <c r="Y23"/>
  <c r="Y25"/>
  <c r="Y26"/>
  <c r="Y28"/>
  <c r="Y29"/>
  <c r="W8"/>
  <c r="W10"/>
  <c r="W11"/>
  <c r="W13"/>
  <c r="W14"/>
  <c r="W16"/>
  <c r="W17"/>
  <c r="W19"/>
  <c r="W20"/>
  <c r="W22"/>
  <c r="W23"/>
  <c r="W25"/>
  <c r="W26"/>
  <c r="W28"/>
  <c r="W29"/>
  <c r="X27"/>
  <c r="X24"/>
  <c r="X21"/>
  <c r="X18"/>
  <c r="X15"/>
  <c r="X12"/>
  <c r="X9"/>
  <c r="V27"/>
  <c r="V24"/>
  <c r="V21"/>
  <c r="V18"/>
  <c r="V15"/>
  <c r="V12"/>
  <c r="V9"/>
  <c r="T27"/>
  <c r="T24"/>
  <c r="T21"/>
  <c r="T18"/>
  <c r="T15"/>
  <c r="T12"/>
  <c r="T9"/>
  <c r="P8"/>
  <c r="P10"/>
  <c r="P11"/>
  <c r="P13"/>
  <c r="P14"/>
  <c r="P16"/>
  <c r="P17"/>
  <c r="P19"/>
  <c r="P20"/>
  <c r="P22"/>
  <c r="P23"/>
  <c r="P25"/>
  <c r="P26"/>
  <c r="P28"/>
  <c r="P29"/>
  <c r="O8"/>
  <c r="P7"/>
  <c r="O7"/>
  <c r="O10"/>
  <c r="O11"/>
  <c r="O13"/>
  <c r="O14"/>
  <c r="O16"/>
  <c r="O17"/>
  <c r="O19"/>
  <c r="O20"/>
  <c r="O22"/>
  <c r="O23"/>
  <c r="O25"/>
  <c r="O26"/>
  <c r="O28"/>
  <c r="O29"/>
  <c r="N29"/>
  <c r="U29" s="1"/>
  <c r="N28"/>
  <c r="U28" s="1"/>
  <c r="N26"/>
  <c r="U26" s="1"/>
  <c r="N25"/>
  <c r="U25" s="1"/>
  <c r="N23"/>
  <c r="U23" s="1"/>
  <c r="N22"/>
  <c r="U22" s="1"/>
  <c r="N20"/>
  <c r="U20" s="1"/>
  <c r="N19"/>
  <c r="N17"/>
  <c r="U17" s="1"/>
  <c r="N16"/>
  <c r="U16" s="1"/>
  <c r="N14"/>
  <c r="U14" s="1"/>
  <c r="N13"/>
  <c r="U13" s="1"/>
  <c r="N11"/>
  <c r="U11" s="1"/>
  <c r="N10"/>
  <c r="U10" s="1"/>
  <c r="N8"/>
  <c r="U8" s="1"/>
  <c r="N7"/>
  <c r="K29"/>
  <c r="K28"/>
  <c r="K26"/>
  <c r="K25"/>
  <c r="K23"/>
  <c r="K22"/>
  <c r="K20"/>
  <c r="K19"/>
  <c r="K17"/>
  <c r="K16"/>
  <c r="K14"/>
  <c r="K13"/>
  <c r="K11"/>
  <c r="K10"/>
  <c r="K8"/>
  <c r="K7"/>
  <c r="H29"/>
  <c r="H28"/>
  <c r="H26"/>
  <c r="H25"/>
  <c r="H23"/>
  <c r="H22"/>
  <c r="H20"/>
  <c r="Q20" s="1"/>
  <c r="H19"/>
  <c r="H17"/>
  <c r="H16"/>
  <c r="Q16" s="1"/>
  <c r="H14"/>
  <c r="Q14" s="1"/>
  <c r="H13"/>
  <c r="H11"/>
  <c r="H10"/>
  <c r="H8"/>
  <c r="Q8" s="1"/>
  <c r="H7"/>
  <c r="O12"/>
  <c r="E5" l="1"/>
  <c r="E30" s="1"/>
  <c r="E32" s="1"/>
  <c r="Y21"/>
  <c r="Q22"/>
  <c r="N18"/>
  <c r="U18" s="1"/>
  <c r="N6"/>
  <c r="U6" s="1"/>
  <c r="Q26"/>
  <c r="O24"/>
  <c r="W15"/>
  <c r="W27"/>
  <c r="W12"/>
  <c r="W24"/>
  <c r="Y9"/>
  <c r="Y12"/>
  <c r="Y24"/>
  <c r="Y27"/>
  <c r="O21"/>
  <c r="Q29"/>
  <c r="W9"/>
  <c r="W21"/>
  <c r="Q10"/>
  <c r="Y15"/>
  <c r="O9"/>
  <c r="V5"/>
  <c r="W18"/>
  <c r="X5"/>
  <c r="Y18"/>
  <c r="W6"/>
  <c r="Q7"/>
  <c r="O15"/>
  <c r="O18"/>
  <c r="H24"/>
  <c r="U19"/>
  <c r="U7"/>
  <c r="Y6"/>
  <c r="Q19"/>
  <c r="Q23"/>
  <c r="O27"/>
  <c r="H12"/>
  <c r="Q13"/>
  <c r="Q17"/>
  <c r="K15"/>
  <c r="K27"/>
  <c r="H15"/>
  <c r="K6"/>
  <c r="N9"/>
  <c r="N21"/>
  <c r="U21" s="1"/>
  <c r="Q11"/>
  <c r="H18"/>
  <c r="K9"/>
  <c r="K21"/>
  <c r="N12"/>
  <c r="U12" s="1"/>
  <c r="N24"/>
  <c r="U24" s="1"/>
  <c r="Q28"/>
  <c r="H27"/>
  <c r="K18"/>
  <c r="H6"/>
  <c r="H9"/>
  <c r="H21"/>
  <c r="K12"/>
  <c r="K24"/>
  <c r="N15"/>
  <c r="U15" s="1"/>
  <c r="N27"/>
  <c r="Q25"/>
  <c r="O6"/>
  <c r="Y30" l="1"/>
  <c r="O5"/>
  <c r="Q18"/>
  <c r="N5"/>
  <c r="Y5"/>
  <c r="Q15"/>
  <c r="Q9"/>
  <c r="W5"/>
  <c r="Q27"/>
  <c r="U9"/>
  <c r="U27"/>
  <c r="T30"/>
  <c r="W30" s="1"/>
  <c r="H5"/>
  <c r="H30" s="1"/>
  <c r="H32" s="1"/>
  <c r="K5"/>
  <c r="K30" s="1"/>
  <c r="K32" s="1"/>
  <c r="Q21"/>
  <c r="Q24"/>
  <c r="Q12"/>
  <c r="O30"/>
  <c r="Q6"/>
  <c r="N30" l="1"/>
  <c r="N32" s="1"/>
  <c r="U5"/>
  <c r="Q5"/>
  <c r="U30" l="1"/>
  <c r="Q30"/>
</calcChain>
</file>

<file path=xl/sharedStrings.xml><?xml version="1.0" encoding="utf-8"?>
<sst xmlns="http://schemas.openxmlformats.org/spreadsheetml/2006/main" count="153" uniqueCount="39">
  <si>
    <t>Свидетельствование верности копии документа</t>
  </si>
  <si>
    <t>Свидетельствование подлинности подписи</t>
  </si>
  <si>
    <t>Выдача дубликата документа</t>
  </si>
  <si>
    <t>№</t>
  </si>
  <si>
    <t>Вид нотариального действия</t>
  </si>
  <si>
    <t>Пояснения</t>
  </si>
  <si>
    <t>Итого</t>
  </si>
  <si>
    <t>X</t>
  </si>
  <si>
    <t>СРЕДНЕЕ ЗНАЧЕНИЕ ЗА ТРИ ГОДА</t>
  </si>
  <si>
    <t>Отклонение (+;-)</t>
  </si>
  <si>
    <t xml:space="preserve">Удостоверение доверенности
</t>
  </si>
  <si>
    <t>1.1.</t>
  </si>
  <si>
    <t>доверенность на оформление древесины</t>
  </si>
  <si>
    <t>1.2.</t>
  </si>
  <si>
    <t>доверенность на получение пенсии</t>
  </si>
  <si>
    <t>1.3.</t>
  </si>
  <si>
    <t>доверенность на распоряжение счетом</t>
  </si>
  <si>
    <t>1.4.</t>
  </si>
  <si>
    <t>доверенность на представительство интересов</t>
  </si>
  <si>
    <t xml:space="preserve"> - льготная категория граждан
</t>
  </si>
  <si>
    <t>Прогноз 2025 г</t>
  </si>
  <si>
    <t>% роста 2025 г к 2024 г, %</t>
  </si>
  <si>
    <t>кол-во предоставленных услуг, единиц (Уi)</t>
  </si>
  <si>
    <t>Размер ГП, тыс.руб. (Рi )</t>
  </si>
  <si>
    <t>Сумма ГП, тыс.руб. (Дгос.п.)</t>
  </si>
  <si>
    <t xml:space="preserve"> -  категория гражан без права на льготу</t>
  </si>
  <si>
    <t>Поступило в бюджет МО (по данным отчета ф.0503317 М)</t>
  </si>
  <si>
    <t>В связи с газификацией кол-во доверенностей уменьшится</t>
  </si>
  <si>
    <t>Прогноз 2026 г</t>
  </si>
  <si>
    <t>% роста 2026 г к 2025 г, %</t>
  </si>
  <si>
    <t>2022г</t>
  </si>
  <si>
    <t>2023 г</t>
  </si>
  <si>
    <t>2024 г (по состоянию на 01.10.2024 г)</t>
  </si>
  <si>
    <t>2024 г (ОЖИДАЕМАЯ ОЦЕНКА)</t>
  </si>
  <si>
    <t>Корректирующая сумма поступлений на 2025 год, тыс.руб. (F)</t>
  </si>
  <si>
    <t>Прогноз 2027 г</t>
  </si>
  <si>
    <t>% роста 2027 г к 2026 г, %</t>
  </si>
  <si>
    <t>В связи с окончанием газификацией кол-во доверенностей в горгаз уменьшится. А также с возможностью получения документов на Госуслугах.</t>
  </si>
  <si>
    <t>Расчет поступления государственной пошлины в бюджет муниципального образования Григорьевское (сельское поселение) на 2025 год и на плановый период 2026 и 2027 годов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</si>
</sst>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%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1" xfId="0" applyFont="1" applyBorder="1"/>
    <xf numFmtId="166" fontId="5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wrapText="1"/>
    </xf>
    <xf numFmtId="0" fontId="11" fillId="5" borderId="1" xfId="0" applyFont="1" applyFill="1" applyBorder="1" applyAlignment="1">
      <alignment vertical="center"/>
    </xf>
    <xf numFmtId="0" fontId="3" fillId="0" borderId="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left" vertical="center"/>
      <protection locked="0"/>
    </xf>
    <xf numFmtId="165" fontId="5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0" fontId="14" fillId="4" borderId="1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tabSelected="1" workbookViewId="0">
      <pane xSplit="2" ySplit="4" topLeftCell="E23" activePane="bottomRight" state="frozen"/>
      <selection pane="topRight" activeCell="C1" sqref="C1"/>
      <selection pane="bottomLeft" activeCell="A6" sqref="A6"/>
      <selection pane="bottomRight" activeCell="S15" sqref="S15"/>
    </sheetView>
  </sheetViews>
  <sheetFormatPr defaultRowHeight="15"/>
  <cols>
    <col min="1" max="1" width="5" customWidth="1"/>
    <col min="2" max="2" width="37.140625" customWidth="1"/>
    <col min="3" max="3" width="10.28515625" customWidth="1"/>
    <col min="4" max="4" width="10.5703125" customWidth="1"/>
    <col min="5" max="5" width="11.7109375" customWidth="1"/>
    <col min="6" max="7" width="10.28515625" customWidth="1"/>
    <col min="8" max="8" width="10.7109375" customWidth="1"/>
    <col min="9" max="9" width="10.28515625" customWidth="1"/>
    <col min="10" max="10" width="10.7109375" customWidth="1"/>
    <col min="11" max="11" width="11" customWidth="1"/>
    <col min="12" max="12" width="10.28515625" customWidth="1"/>
    <col min="13" max="13" width="10.42578125" customWidth="1"/>
    <col min="14" max="14" width="11.7109375" customWidth="1"/>
    <col min="16" max="16" width="10.5703125" customWidth="1"/>
    <col min="17" max="17" width="10.140625" bestFit="1" customWidth="1"/>
    <col min="18" max="18" width="12.5703125" customWidth="1"/>
    <col min="19" max="19" width="12" customWidth="1"/>
    <col min="26" max="26" width="0" hidden="1" customWidth="1"/>
  </cols>
  <sheetData>
    <row r="1" spans="1:25" s="45" customFormat="1" ht="61.5" customHeight="1">
      <c r="A1" s="47" t="s">
        <v>38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24" customHeight="1"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4"/>
      <c r="T2" s="33"/>
      <c r="U2" s="34"/>
      <c r="V2" s="33"/>
      <c r="W2" s="34"/>
      <c r="X2" s="33"/>
      <c r="Y2" s="34"/>
    </row>
    <row r="3" spans="1:25" ht="36" customHeight="1">
      <c r="A3" s="48" t="s">
        <v>3</v>
      </c>
      <c r="B3" s="48" t="s">
        <v>4</v>
      </c>
      <c r="C3" s="57" t="s">
        <v>30</v>
      </c>
      <c r="D3" s="58"/>
      <c r="E3" s="58"/>
      <c r="F3" s="57" t="s">
        <v>31</v>
      </c>
      <c r="G3" s="58"/>
      <c r="H3" s="58"/>
      <c r="I3" s="50" t="s">
        <v>32</v>
      </c>
      <c r="J3" s="51"/>
      <c r="K3" s="51"/>
      <c r="L3" s="59" t="s">
        <v>33</v>
      </c>
      <c r="M3" s="59"/>
      <c r="N3" s="59"/>
      <c r="O3" s="50" t="s">
        <v>8</v>
      </c>
      <c r="P3" s="51"/>
      <c r="Q3" s="51"/>
      <c r="R3" s="52" t="s">
        <v>34</v>
      </c>
      <c r="S3" s="53" t="s">
        <v>5</v>
      </c>
      <c r="T3" s="11" t="s">
        <v>20</v>
      </c>
      <c r="U3" s="55" t="s">
        <v>21</v>
      </c>
      <c r="V3" s="11" t="s">
        <v>28</v>
      </c>
      <c r="W3" s="55" t="s">
        <v>29</v>
      </c>
      <c r="X3" s="11" t="s">
        <v>35</v>
      </c>
      <c r="Y3" s="55" t="s">
        <v>36</v>
      </c>
    </row>
    <row r="4" spans="1:25" ht="50.25" customHeight="1">
      <c r="A4" s="49"/>
      <c r="B4" s="49"/>
      <c r="C4" s="13" t="s">
        <v>22</v>
      </c>
      <c r="D4" s="13" t="s">
        <v>23</v>
      </c>
      <c r="E4" s="13" t="s">
        <v>24</v>
      </c>
      <c r="F4" s="13" t="s">
        <v>22</v>
      </c>
      <c r="G4" s="13" t="s">
        <v>23</v>
      </c>
      <c r="H4" s="13" t="s">
        <v>24</v>
      </c>
      <c r="I4" s="13" t="s">
        <v>22</v>
      </c>
      <c r="J4" s="13" t="s">
        <v>23</v>
      </c>
      <c r="K4" s="13" t="s">
        <v>24</v>
      </c>
      <c r="L4" s="13" t="s">
        <v>22</v>
      </c>
      <c r="M4" s="13" t="s">
        <v>23</v>
      </c>
      <c r="N4" s="13" t="s">
        <v>24</v>
      </c>
      <c r="O4" s="13" t="s">
        <v>22</v>
      </c>
      <c r="P4" s="13" t="s">
        <v>23</v>
      </c>
      <c r="Q4" s="13" t="s">
        <v>24</v>
      </c>
      <c r="R4" s="52"/>
      <c r="S4" s="54"/>
      <c r="T4" s="10" t="s">
        <v>24</v>
      </c>
      <c r="U4" s="56"/>
      <c r="V4" s="10" t="s">
        <v>24</v>
      </c>
      <c r="W4" s="56"/>
      <c r="X4" s="10" t="s">
        <v>24</v>
      </c>
      <c r="Y4" s="56"/>
    </row>
    <row r="5" spans="1:25" s="18" customFormat="1" ht="38.25" customHeight="1">
      <c r="A5" s="29">
        <v>1</v>
      </c>
      <c r="B5" s="30" t="s">
        <v>10</v>
      </c>
      <c r="C5" s="14">
        <f>C6+C9+C12+C15</f>
        <v>118</v>
      </c>
      <c r="D5" s="15" t="s">
        <v>7</v>
      </c>
      <c r="E5" s="16">
        <f>E6+E9+E12+E15</f>
        <v>23.2</v>
      </c>
      <c r="F5" s="14">
        <v>80</v>
      </c>
      <c r="G5" s="15" t="s">
        <v>7</v>
      </c>
      <c r="H5" s="16">
        <f>H6+H9+H12+H15</f>
        <v>15.600000000000001</v>
      </c>
      <c r="I5" s="14">
        <v>24</v>
      </c>
      <c r="J5" s="15" t="s">
        <v>7</v>
      </c>
      <c r="K5" s="16">
        <f>K6+K9+K12+K15</f>
        <v>4.4000000000000004</v>
      </c>
      <c r="L5" s="14">
        <v>46</v>
      </c>
      <c r="M5" s="15" t="s">
        <v>7</v>
      </c>
      <c r="N5" s="16">
        <f>N6+N9+N12+N15</f>
        <v>8.8000000000000007</v>
      </c>
      <c r="O5" s="4">
        <f>(C5+F5+L5)/3</f>
        <v>81.333333333333329</v>
      </c>
      <c r="P5" s="5" t="s">
        <v>7</v>
      </c>
      <c r="Q5" s="5">
        <f>(E5+H5+N5)/3</f>
        <v>15.866666666666665</v>
      </c>
      <c r="R5" s="16">
        <v>-9</v>
      </c>
      <c r="S5" s="43"/>
      <c r="T5" s="14">
        <v>8</v>
      </c>
      <c r="U5" s="17">
        <f>T5/N5</f>
        <v>0.90909090909090906</v>
      </c>
      <c r="V5" s="14">
        <f>V6+V9+V12+V15</f>
        <v>9.4</v>
      </c>
      <c r="W5" s="17">
        <f>V5/T5</f>
        <v>1.175</v>
      </c>
      <c r="X5" s="14">
        <f>X6+X9+X12+X15</f>
        <v>10.4</v>
      </c>
      <c r="Y5" s="17">
        <f>X5/V5</f>
        <v>1.1063829787234043</v>
      </c>
    </row>
    <row r="6" spans="1:25" s="18" customFormat="1" ht="72.75" customHeight="1">
      <c r="A6" s="26" t="s">
        <v>11</v>
      </c>
      <c r="B6" s="27" t="s">
        <v>12</v>
      </c>
      <c r="C6" s="14">
        <f>C7+C8</f>
        <v>83</v>
      </c>
      <c r="D6" s="15" t="s">
        <v>7</v>
      </c>
      <c r="E6" s="16">
        <f>E7+E8</f>
        <v>16.600000000000001</v>
      </c>
      <c r="F6" s="14">
        <v>69</v>
      </c>
      <c r="G6" s="15" t="s">
        <v>7</v>
      </c>
      <c r="H6" s="16">
        <f>H7+H8</f>
        <v>13.8</v>
      </c>
      <c r="I6" s="14">
        <v>19</v>
      </c>
      <c r="J6" s="15" t="s">
        <v>7</v>
      </c>
      <c r="K6" s="16">
        <f>K7+K8</f>
        <v>3.8000000000000003</v>
      </c>
      <c r="L6" s="14">
        <v>40</v>
      </c>
      <c r="M6" s="15" t="s">
        <v>7</v>
      </c>
      <c r="N6" s="16">
        <f>N7+N8</f>
        <v>8</v>
      </c>
      <c r="O6" s="4">
        <f>(C6+F6+L6)/3</f>
        <v>64</v>
      </c>
      <c r="P6" s="5" t="s">
        <v>7</v>
      </c>
      <c r="Q6" s="5">
        <f>(E6+H6+N6)/3</f>
        <v>12.800000000000002</v>
      </c>
      <c r="R6" s="16">
        <v>-6</v>
      </c>
      <c r="S6" s="46" t="s">
        <v>27</v>
      </c>
      <c r="T6" s="14">
        <v>7</v>
      </c>
      <c r="U6" s="17">
        <f t="shared" ref="U6:U30" si="0">T6/N6</f>
        <v>0.875</v>
      </c>
      <c r="V6" s="14">
        <v>8</v>
      </c>
      <c r="W6" s="17">
        <f t="shared" ref="W6:W30" si="1">V6/T6</f>
        <v>1.1428571428571428</v>
      </c>
      <c r="X6" s="14">
        <v>9</v>
      </c>
      <c r="Y6" s="17">
        <f t="shared" ref="Y6:Y30" si="2">X6/V6</f>
        <v>1.125</v>
      </c>
    </row>
    <row r="7" spans="1:25" s="18" customFormat="1" ht="30" customHeight="1">
      <c r="A7" s="12"/>
      <c r="B7" s="36" t="s">
        <v>25</v>
      </c>
      <c r="C7" s="38">
        <v>83</v>
      </c>
      <c r="D7" s="39">
        <v>0.2</v>
      </c>
      <c r="E7" s="16">
        <f>C7*D7</f>
        <v>16.600000000000001</v>
      </c>
      <c r="F7" s="38">
        <v>69</v>
      </c>
      <c r="G7" s="39">
        <v>0.2</v>
      </c>
      <c r="H7" s="16">
        <f>F7*G7</f>
        <v>13.8</v>
      </c>
      <c r="I7" s="38">
        <v>19</v>
      </c>
      <c r="J7" s="39">
        <v>0.2</v>
      </c>
      <c r="K7" s="16">
        <f>I7*J7</f>
        <v>3.8000000000000003</v>
      </c>
      <c r="L7" s="38">
        <v>40</v>
      </c>
      <c r="M7" s="39">
        <v>0.2</v>
      </c>
      <c r="N7" s="16">
        <f>L7*M7</f>
        <v>8</v>
      </c>
      <c r="O7" s="4">
        <f t="shared" ref="O7:P29" si="3">(C7+F7+L7)/3</f>
        <v>64</v>
      </c>
      <c r="P7" s="5">
        <f t="shared" ref="P7:Q22" si="4">(D7+G7+M7)/3</f>
        <v>0.20000000000000004</v>
      </c>
      <c r="Q7" s="5">
        <f t="shared" si="4"/>
        <v>12.800000000000002</v>
      </c>
      <c r="R7" s="16">
        <v>-6</v>
      </c>
      <c r="S7" s="43"/>
      <c r="T7" s="42">
        <v>7</v>
      </c>
      <c r="U7" s="17">
        <f t="shared" si="0"/>
        <v>0.875</v>
      </c>
      <c r="V7" s="42">
        <v>8</v>
      </c>
      <c r="W7" s="17">
        <f t="shared" si="1"/>
        <v>1.1428571428571428</v>
      </c>
      <c r="X7" s="42">
        <v>9</v>
      </c>
      <c r="Y7" s="17">
        <f t="shared" si="2"/>
        <v>1.125</v>
      </c>
    </row>
    <row r="8" spans="1:25" s="18" customFormat="1" ht="20.25" customHeight="1">
      <c r="A8" s="12"/>
      <c r="B8" s="37" t="s">
        <v>19</v>
      </c>
      <c r="C8" s="38"/>
      <c r="D8" s="39"/>
      <c r="E8" s="16">
        <f>C8*D8</f>
        <v>0</v>
      </c>
      <c r="F8" s="38">
        <v>0</v>
      </c>
      <c r="G8" s="39"/>
      <c r="H8" s="16">
        <f>F8*G8</f>
        <v>0</v>
      </c>
      <c r="I8" s="38"/>
      <c r="J8" s="39"/>
      <c r="K8" s="16">
        <f>I8*J8</f>
        <v>0</v>
      </c>
      <c r="L8" s="38"/>
      <c r="M8" s="39"/>
      <c r="N8" s="16">
        <f>L8*M8</f>
        <v>0</v>
      </c>
      <c r="O8" s="4">
        <f t="shared" ref="O8" si="5">(C8+F8+L8)/3</f>
        <v>0</v>
      </c>
      <c r="P8" s="5">
        <f t="shared" si="4"/>
        <v>0</v>
      </c>
      <c r="Q8" s="5">
        <f t="shared" si="4"/>
        <v>0</v>
      </c>
      <c r="R8" s="40"/>
      <c r="S8" s="43"/>
      <c r="T8" s="42"/>
      <c r="U8" s="17" t="e">
        <f t="shared" si="0"/>
        <v>#DIV/0!</v>
      </c>
      <c r="V8" s="42"/>
      <c r="W8" s="17" t="e">
        <f t="shared" si="1"/>
        <v>#DIV/0!</v>
      </c>
      <c r="X8" s="42"/>
      <c r="Y8" s="17" t="e">
        <f t="shared" si="2"/>
        <v>#DIV/0!</v>
      </c>
    </row>
    <row r="9" spans="1:25" s="18" customFormat="1" ht="24" customHeight="1">
      <c r="A9" s="26" t="s">
        <v>13</v>
      </c>
      <c r="B9" s="28" t="s">
        <v>14</v>
      </c>
      <c r="C9" s="14">
        <f>C10+C11</f>
        <v>2</v>
      </c>
      <c r="D9" s="15" t="s">
        <v>7</v>
      </c>
      <c r="E9" s="16">
        <f>E10+E11</f>
        <v>0</v>
      </c>
      <c r="F9" s="14">
        <v>2</v>
      </c>
      <c r="G9" s="15" t="s">
        <v>7</v>
      </c>
      <c r="H9" s="16">
        <f>H10+H11</f>
        <v>0</v>
      </c>
      <c r="I9" s="14">
        <v>2</v>
      </c>
      <c r="J9" s="15" t="s">
        <v>7</v>
      </c>
      <c r="K9" s="16">
        <f>K10+K11</f>
        <v>0</v>
      </c>
      <c r="L9" s="14">
        <v>2</v>
      </c>
      <c r="M9" s="15" t="s">
        <v>7</v>
      </c>
      <c r="N9" s="16">
        <f>N10+N11</f>
        <v>0</v>
      </c>
      <c r="O9" s="4">
        <f t="shared" si="3"/>
        <v>2</v>
      </c>
      <c r="P9" s="5" t="s">
        <v>7</v>
      </c>
      <c r="Q9" s="5">
        <f t="shared" si="4"/>
        <v>0</v>
      </c>
      <c r="R9" s="16"/>
      <c r="S9" s="43"/>
      <c r="T9" s="14">
        <f>T10+T11</f>
        <v>0</v>
      </c>
      <c r="U9" s="17" t="e">
        <f t="shared" si="0"/>
        <v>#DIV/0!</v>
      </c>
      <c r="V9" s="14">
        <f>V10+V11</f>
        <v>0</v>
      </c>
      <c r="W9" s="17" t="e">
        <f t="shared" si="1"/>
        <v>#DIV/0!</v>
      </c>
      <c r="X9" s="14">
        <f>X10+X11</f>
        <v>0</v>
      </c>
      <c r="Y9" s="17" t="e">
        <f t="shared" si="2"/>
        <v>#DIV/0!</v>
      </c>
    </row>
    <row r="10" spans="1:25" s="18" customFormat="1" ht="34.5" customHeight="1">
      <c r="A10" s="12"/>
      <c r="B10" s="36" t="s">
        <v>25</v>
      </c>
      <c r="C10" s="38"/>
      <c r="D10" s="39"/>
      <c r="E10" s="16">
        <f>C10*D10</f>
        <v>0</v>
      </c>
      <c r="F10" s="38"/>
      <c r="G10" s="39"/>
      <c r="H10" s="16">
        <f>F10*G10</f>
        <v>0</v>
      </c>
      <c r="I10" s="38"/>
      <c r="J10" s="39"/>
      <c r="K10" s="16">
        <f>I10*J10</f>
        <v>0</v>
      </c>
      <c r="L10" s="38"/>
      <c r="M10" s="39"/>
      <c r="N10" s="16">
        <f>L10*M10</f>
        <v>0</v>
      </c>
      <c r="O10" s="4">
        <f t="shared" si="3"/>
        <v>0</v>
      </c>
      <c r="P10" s="5">
        <f t="shared" si="4"/>
        <v>0</v>
      </c>
      <c r="Q10" s="5">
        <f t="shared" si="4"/>
        <v>0</v>
      </c>
      <c r="R10" s="40"/>
      <c r="S10" s="43"/>
      <c r="T10" s="42"/>
      <c r="U10" s="17" t="e">
        <f t="shared" si="0"/>
        <v>#DIV/0!</v>
      </c>
      <c r="V10" s="42"/>
      <c r="W10" s="17" t="e">
        <f t="shared" si="1"/>
        <v>#DIV/0!</v>
      </c>
      <c r="X10" s="42"/>
      <c r="Y10" s="17" t="e">
        <f t="shared" si="2"/>
        <v>#DIV/0!</v>
      </c>
    </row>
    <row r="11" spans="1:25" s="18" customFormat="1" ht="21" customHeight="1">
      <c r="A11" s="12"/>
      <c r="B11" s="37" t="s">
        <v>19</v>
      </c>
      <c r="C11" s="38">
        <v>2</v>
      </c>
      <c r="D11" s="39">
        <v>0</v>
      </c>
      <c r="E11" s="16">
        <f>C11*D11</f>
        <v>0</v>
      </c>
      <c r="F11" s="38">
        <v>2</v>
      </c>
      <c r="G11" s="39">
        <v>0</v>
      </c>
      <c r="H11" s="16">
        <f>F11*G11</f>
        <v>0</v>
      </c>
      <c r="I11" s="38">
        <v>2</v>
      </c>
      <c r="J11" s="39">
        <v>0</v>
      </c>
      <c r="K11" s="16">
        <f>I11*J11</f>
        <v>0</v>
      </c>
      <c r="L11" s="38">
        <v>2</v>
      </c>
      <c r="M11" s="39">
        <v>0</v>
      </c>
      <c r="N11" s="16">
        <f>L11*M11</f>
        <v>0</v>
      </c>
      <c r="O11" s="4">
        <f t="shared" si="3"/>
        <v>2</v>
      </c>
      <c r="P11" s="5">
        <f t="shared" si="4"/>
        <v>0</v>
      </c>
      <c r="Q11" s="5">
        <f t="shared" si="4"/>
        <v>0</v>
      </c>
      <c r="R11" s="40"/>
      <c r="S11" s="43"/>
      <c r="T11" s="42">
        <v>0</v>
      </c>
      <c r="U11" s="17" t="e">
        <f t="shared" si="0"/>
        <v>#DIV/0!</v>
      </c>
      <c r="V11" s="42">
        <v>0</v>
      </c>
      <c r="W11" s="17" t="e">
        <f t="shared" si="1"/>
        <v>#DIV/0!</v>
      </c>
      <c r="X11" s="42">
        <v>0</v>
      </c>
      <c r="Y11" s="17" t="e">
        <f t="shared" si="2"/>
        <v>#DIV/0!</v>
      </c>
    </row>
    <row r="12" spans="1:25" s="18" customFormat="1" ht="29.25" customHeight="1">
      <c r="A12" s="26" t="s">
        <v>15</v>
      </c>
      <c r="B12" s="27" t="s">
        <v>16</v>
      </c>
      <c r="C12" s="14">
        <f>C13+C14</f>
        <v>2</v>
      </c>
      <c r="D12" s="15" t="s">
        <v>7</v>
      </c>
      <c r="E12" s="16">
        <f>E13+E14</f>
        <v>0.4</v>
      </c>
      <c r="F12" s="14">
        <v>2</v>
      </c>
      <c r="G12" s="15" t="s">
        <v>7</v>
      </c>
      <c r="H12" s="16">
        <f>H13+H14</f>
        <v>0.4</v>
      </c>
      <c r="I12" s="14"/>
      <c r="J12" s="15" t="s">
        <v>7</v>
      </c>
      <c r="K12" s="16">
        <f>K13+K14</f>
        <v>0</v>
      </c>
      <c r="L12" s="14">
        <v>0</v>
      </c>
      <c r="M12" s="15" t="s">
        <v>7</v>
      </c>
      <c r="N12" s="16">
        <f>N13+N14</f>
        <v>0</v>
      </c>
      <c r="O12" s="4">
        <f t="shared" si="3"/>
        <v>1.3333333333333333</v>
      </c>
      <c r="P12" s="5" t="s">
        <v>7</v>
      </c>
      <c r="Q12" s="5">
        <f t="shared" si="4"/>
        <v>0.26666666666666666</v>
      </c>
      <c r="R12" s="16"/>
      <c r="S12" s="43"/>
      <c r="T12" s="14">
        <f>T13+T14</f>
        <v>0.3</v>
      </c>
      <c r="U12" s="17" t="e">
        <f t="shared" si="0"/>
        <v>#DIV/0!</v>
      </c>
      <c r="V12" s="14">
        <f>V13+V14</f>
        <v>0.4</v>
      </c>
      <c r="W12" s="17">
        <f t="shared" si="1"/>
        <v>1.3333333333333335</v>
      </c>
      <c r="X12" s="14">
        <f>X13+X14</f>
        <v>0.4</v>
      </c>
      <c r="Y12" s="17">
        <f t="shared" si="2"/>
        <v>1</v>
      </c>
    </row>
    <row r="13" spans="1:25" s="18" customFormat="1" ht="33" customHeight="1">
      <c r="A13" s="12"/>
      <c r="B13" s="36" t="s">
        <v>25</v>
      </c>
      <c r="C13" s="38">
        <v>2</v>
      </c>
      <c r="D13" s="39">
        <v>0.2</v>
      </c>
      <c r="E13" s="16">
        <f>C13*D13</f>
        <v>0.4</v>
      </c>
      <c r="F13" s="38">
        <v>2</v>
      </c>
      <c r="G13" s="39">
        <v>0.2</v>
      </c>
      <c r="H13" s="16">
        <f>F13*G13</f>
        <v>0.4</v>
      </c>
      <c r="I13" s="38"/>
      <c r="J13" s="39">
        <v>0.2</v>
      </c>
      <c r="K13" s="16">
        <f>I13*J13</f>
        <v>0</v>
      </c>
      <c r="L13" s="38"/>
      <c r="M13" s="39">
        <v>0.2</v>
      </c>
      <c r="N13" s="16">
        <f>L13*M13</f>
        <v>0</v>
      </c>
      <c r="O13" s="4">
        <f t="shared" si="3"/>
        <v>1.3333333333333333</v>
      </c>
      <c r="P13" s="5">
        <f t="shared" si="4"/>
        <v>0.20000000000000004</v>
      </c>
      <c r="Q13" s="5">
        <f t="shared" si="4"/>
        <v>0.26666666666666666</v>
      </c>
      <c r="R13" s="40"/>
      <c r="S13" s="43"/>
      <c r="T13" s="42">
        <v>0.3</v>
      </c>
      <c r="U13" s="17" t="e">
        <f t="shared" si="0"/>
        <v>#DIV/0!</v>
      </c>
      <c r="V13" s="42">
        <v>0.4</v>
      </c>
      <c r="W13" s="17">
        <f t="shared" si="1"/>
        <v>1.3333333333333335</v>
      </c>
      <c r="X13" s="42">
        <v>0.4</v>
      </c>
      <c r="Y13" s="17">
        <f t="shared" si="2"/>
        <v>1</v>
      </c>
    </row>
    <row r="14" spans="1:25" s="18" customFormat="1" ht="20.25" customHeight="1">
      <c r="A14" s="12"/>
      <c r="B14" s="37" t="s">
        <v>19</v>
      </c>
      <c r="C14" s="38"/>
      <c r="D14" s="39"/>
      <c r="E14" s="16">
        <f>C14*D14</f>
        <v>0</v>
      </c>
      <c r="F14" s="38"/>
      <c r="G14" s="39"/>
      <c r="H14" s="16">
        <f>F14*G14</f>
        <v>0</v>
      </c>
      <c r="I14" s="38"/>
      <c r="J14" s="39"/>
      <c r="K14" s="16">
        <f>I14*J14</f>
        <v>0</v>
      </c>
      <c r="L14" s="38"/>
      <c r="M14" s="39"/>
      <c r="N14" s="16">
        <f>L14*M14</f>
        <v>0</v>
      </c>
      <c r="O14" s="4">
        <f t="shared" si="3"/>
        <v>0</v>
      </c>
      <c r="P14" s="5">
        <f t="shared" si="4"/>
        <v>0</v>
      </c>
      <c r="Q14" s="5">
        <f t="shared" si="4"/>
        <v>0</v>
      </c>
      <c r="R14" s="40"/>
      <c r="S14" s="43"/>
      <c r="T14" s="42"/>
      <c r="U14" s="17" t="e">
        <f t="shared" si="0"/>
        <v>#DIV/0!</v>
      </c>
      <c r="V14" s="42"/>
      <c r="W14" s="17" t="e">
        <f t="shared" si="1"/>
        <v>#DIV/0!</v>
      </c>
      <c r="X14" s="42"/>
      <c r="Y14" s="17" t="e">
        <f t="shared" si="2"/>
        <v>#DIV/0!</v>
      </c>
    </row>
    <row r="15" spans="1:25" s="19" customFormat="1" ht="166.5" customHeight="1">
      <c r="A15" s="26" t="s">
        <v>17</v>
      </c>
      <c r="B15" s="28" t="s">
        <v>18</v>
      </c>
      <c r="C15" s="14">
        <f>C16+C17</f>
        <v>31</v>
      </c>
      <c r="D15" s="15" t="s">
        <v>7</v>
      </c>
      <c r="E15" s="16">
        <f>E16+E17</f>
        <v>6.2</v>
      </c>
      <c r="F15" s="14">
        <v>7</v>
      </c>
      <c r="G15" s="15" t="s">
        <v>7</v>
      </c>
      <c r="H15" s="16">
        <f>H16+H17</f>
        <v>1.4000000000000001</v>
      </c>
      <c r="I15" s="14">
        <v>3</v>
      </c>
      <c r="J15" s="15" t="s">
        <v>7</v>
      </c>
      <c r="K15" s="16">
        <f>K16+K17</f>
        <v>0.60000000000000009</v>
      </c>
      <c r="L15" s="14">
        <v>4</v>
      </c>
      <c r="M15" s="15" t="s">
        <v>7</v>
      </c>
      <c r="N15" s="16">
        <f>N16+N17</f>
        <v>0.8</v>
      </c>
      <c r="O15" s="4">
        <f t="shared" si="3"/>
        <v>14</v>
      </c>
      <c r="P15" s="5" t="s">
        <v>7</v>
      </c>
      <c r="Q15" s="5">
        <f t="shared" si="4"/>
        <v>2.8000000000000003</v>
      </c>
      <c r="R15" s="16"/>
      <c r="S15" s="46" t="s">
        <v>37</v>
      </c>
      <c r="T15" s="14">
        <f>T16+T17</f>
        <v>1</v>
      </c>
      <c r="U15" s="17">
        <f t="shared" si="0"/>
        <v>1.25</v>
      </c>
      <c r="V15" s="14">
        <f>V16+V17</f>
        <v>1</v>
      </c>
      <c r="W15" s="17">
        <f t="shared" si="1"/>
        <v>1</v>
      </c>
      <c r="X15" s="14">
        <f>X16+X17</f>
        <v>1</v>
      </c>
      <c r="Y15" s="17">
        <f t="shared" si="2"/>
        <v>1</v>
      </c>
    </row>
    <row r="16" spans="1:25" s="18" customFormat="1" ht="33.75" customHeight="1">
      <c r="A16" s="12"/>
      <c r="B16" s="36" t="s">
        <v>25</v>
      </c>
      <c r="C16" s="38">
        <v>31</v>
      </c>
      <c r="D16" s="39">
        <v>0.2</v>
      </c>
      <c r="E16" s="16">
        <f>C16*D16</f>
        <v>6.2</v>
      </c>
      <c r="F16" s="38">
        <v>7</v>
      </c>
      <c r="G16" s="39">
        <v>0.2</v>
      </c>
      <c r="H16" s="16">
        <f>F16*G16</f>
        <v>1.4000000000000001</v>
      </c>
      <c r="I16" s="38">
        <v>3</v>
      </c>
      <c r="J16" s="39">
        <v>0.2</v>
      </c>
      <c r="K16" s="16">
        <f>I16*J16</f>
        <v>0.60000000000000009</v>
      </c>
      <c r="L16" s="38">
        <v>4</v>
      </c>
      <c r="M16" s="39">
        <v>0.2</v>
      </c>
      <c r="N16" s="16">
        <f>L16*M16</f>
        <v>0.8</v>
      </c>
      <c r="O16" s="4">
        <f t="shared" si="3"/>
        <v>14</v>
      </c>
      <c r="P16" s="5">
        <f t="shared" si="4"/>
        <v>0.20000000000000004</v>
      </c>
      <c r="Q16" s="5">
        <f t="shared" si="4"/>
        <v>2.8000000000000003</v>
      </c>
      <c r="R16" s="16">
        <v>-3</v>
      </c>
      <c r="S16" s="43"/>
      <c r="T16" s="42">
        <v>1</v>
      </c>
      <c r="U16" s="17">
        <f t="shared" si="0"/>
        <v>1.25</v>
      </c>
      <c r="V16" s="42">
        <v>1</v>
      </c>
      <c r="W16" s="17">
        <f t="shared" si="1"/>
        <v>1</v>
      </c>
      <c r="X16" s="42">
        <v>1</v>
      </c>
      <c r="Y16" s="17">
        <f t="shared" si="2"/>
        <v>1</v>
      </c>
    </row>
    <row r="17" spans="1:25" s="18" customFormat="1" ht="20.25" customHeight="1">
      <c r="A17" s="12"/>
      <c r="B17" s="37" t="s">
        <v>19</v>
      </c>
      <c r="C17" s="38"/>
      <c r="D17" s="39"/>
      <c r="E17" s="16">
        <f>C17*D17</f>
        <v>0</v>
      </c>
      <c r="F17" s="38"/>
      <c r="G17" s="39"/>
      <c r="H17" s="16">
        <f>F17*G17</f>
        <v>0</v>
      </c>
      <c r="I17" s="38"/>
      <c r="J17" s="39"/>
      <c r="K17" s="16">
        <f>I17*J17</f>
        <v>0</v>
      </c>
      <c r="L17" s="38"/>
      <c r="M17" s="39">
        <v>0</v>
      </c>
      <c r="N17" s="16">
        <f>L17*M17</f>
        <v>0</v>
      </c>
      <c r="O17" s="4">
        <f t="shared" si="3"/>
        <v>0</v>
      </c>
      <c r="P17" s="5">
        <f t="shared" si="4"/>
        <v>0</v>
      </c>
      <c r="Q17" s="5">
        <f t="shared" si="4"/>
        <v>0</v>
      </c>
      <c r="R17" s="40"/>
      <c r="S17" s="43"/>
      <c r="T17" s="42"/>
      <c r="U17" s="17" t="e">
        <f t="shared" si="0"/>
        <v>#DIV/0!</v>
      </c>
      <c r="V17" s="42"/>
      <c r="W17" s="17" t="e">
        <f t="shared" si="1"/>
        <v>#DIV/0!</v>
      </c>
      <c r="X17" s="42"/>
      <c r="Y17" s="17" t="e">
        <f t="shared" si="2"/>
        <v>#DIV/0!</v>
      </c>
    </row>
    <row r="18" spans="1:25" s="18" customFormat="1" ht="39.75" customHeight="1">
      <c r="A18" s="29">
        <v>2</v>
      </c>
      <c r="B18" s="31" t="s">
        <v>0</v>
      </c>
      <c r="C18" s="14">
        <f>C19+C20</f>
        <v>24</v>
      </c>
      <c r="D18" s="15" t="s">
        <v>7</v>
      </c>
      <c r="E18" s="16">
        <f>E19+E20</f>
        <v>0.24</v>
      </c>
      <c r="F18" s="14">
        <v>10</v>
      </c>
      <c r="G18" s="15" t="s">
        <v>7</v>
      </c>
      <c r="H18" s="16">
        <f>H19+H20</f>
        <v>0.1</v>
      </c>
      <c r="I18" s="14">
        <v>0</v>
      </c>
      <c r="J18" s="15" t="s">
        <v>7</v>
      </c>
      <c r="K18" s="16">
        <f>K19+K20</f>
        <v>0</v>
      </c>
      <c r="L18" s="14">
        <v>0</v>
      </c>
      <c r="M18" s="15" t="s">
        <v>7</v>
      </c>
      <c r="N18" s="16">
        <f>N19+N20</f>
        <v>0</v>
      </c>
      <c r="O18" s="4">
        <f t="shared" si="3"/>
        <v>11.333333333333334</v>
      </c>
      <c r="P18" s="5" t="s">
        <v>7</v>
      </c>
      <c r="Q18" s="5">
        <f t="shared" si="4"/>
        <v>0.11333333333333333</v>
      </c>
      <c r="R18" s="16"/>
      <c r="S18" s="43"/>
      <c r="T18" s="14">
        <f>T19+T20</f>
        <v>0.01</v>
      </c>
      <c r="U18" s="17" t="e">
        <f t="shared" si="0"/>
        <v>#DIV/0!</v>
      </c>
      <c r="V18" s="14">
        <f>V19+V20</f>
        <v>0.15</v>
      </c>
      <c r="W18" s="17">
        <f t="shared" si="1"/>
        <v>15</v>
      </c>
      <c r="X18" s="14">
        <f>X19+X20</f>
        <v>0.15</v>
      </c>
      <c r="Y18" s="17">
        <f t="shared" si="2"/>
        <v>1</v>
      </c>
    </row>
    <row r="19" spans="1:25" s="18" customFormat="1" ht="35.25" customHeight="1">
      <c r="A19" s="12"/>
      <c r="B19" s="36" t="s">
        <v>25</v>
      </c>
      <c r="C19" s="38">
        <v>24</v>
      </c>
      <c r="D19" s="39">
        <v>0.01</v>
      </c>
      <c r="E19" s="16">
        <f>C19*D19</f>
        <v>0.24</v>
      </c>
      <c r="F19" s="38">
        <v>10</v>
      </c>
      <c r="G19" s="39">
        <v>0.01</v>
      </c>
      <c r="H19" s="16">
        <f>F19*G19</f>
        <v>0.1</v>
      </c>
      <c r="I19" s="38">
        <v>0</v>
      </c>
      <c r="J19" s="39">
        <v>0.01</v>
      </c>
      <c r="K19" s="16">
        <f>I19*J19</f>
        <v>0</v>
      </c>
      <c r="L19" s="38">
        <v>0</v>
      </c>
      <c r="M19" s="39">
        <v>0.01</v>
      </c>
      <c r="N19" s="16">
        <f>L19*M19</f>
        <v>0</v>
      </c>
      <c r="O19" s="4">
        <f t="shared" si="3"/>
        <v>11.333333333333334</v>
      </c>
      <c r="P19" s="5">
        <f t="shared" si="4"/>
        <v>0.01</v>
      </c>
      <c r="Q19" s="5">
        <f t="shared" si="4"/>
        <v>0.11333333333333333</v>
      </c>
      <c r="R19" s="41"/>
      <c r="S19" s="43"/>
      <c r="T19" s="42">
        <v>0.01</v>
      </c>
      <c r="U19" s="17" t="e">
        <f t="shared" si="0"/>
        <v>#DIV/0!</v>
      </c>
      <c r="V19" s="42">
        <v>0.15</v>
      </c>
      <c r="W19" s="17">
        <f t="shared" si="1"/>
        <v>15</v>
      </c>
      <c r="X19" s="42">
        <v>0.15</v>
      </c>
      <c r="Y19" s="17">
        <f t="shared" si="2"/>
        <v>1</v>
      </c>
    </row>
    <row r="20" spans="1:25" s="18" customFormat="1" ht="18" customHeight="1">
      <c r="A20" s="12"/>
      <c r="B20" s="37" t="s">
        <v>19</v>
      </c>
      <c r="C20" s="38"/>
      <c r="D20" s="39"/>
      <c r="E20" s="16">
        <f>C20*D20</f>
        <v>0</v>
      </c>
      <c r="F20" s="38"/>
      <c r="G20" s="39"/>
      <c r="H20" s="16">
        <f>F20*G20</f>
        <v>0</v>
      </c>
      <c r="I20" s="38"/>
      <c r="J20" s="39"/>
      <c r="K20" s="16">
        <f>I20*J20</f>
        <v>0</v>
      </c>
      <c r="L20" s="38"/>
      <c r="M20" s="39"/>
      <c r="N20" s="16">
        <f>L20*M20</f>
        <v>0</v>
      </c>
      <c r="O20" s="4">
        <f t="shared" si="3"/>
        <v>0</v>
      </c>
      <c r="P20" s="5">
        <f t="shared" si="4"/>
        <v>0</v>
      </c>
      <c r="Q20" s="5">
        <f t="shared" si="4"/>
        <v>0</v>
      </c>
      <c r="R20" s="41"/>
      <c r="S20" s="43"/>
      <c r="T20" s="42"/>
      <c r="U20" s="17" t="e">
        <f t="shared" si="0"/>
        <v>#DIV/0!</v>
      </c>
      <c r="V20" s="42"/>
      <c r="W20" s="17" t="e">
        <f t="shared" si="1"/>
        <v>#DIV/0!</v>
      </c>
      <c r="X20" s="42"/>
      <c r="Y20" s="17" t="e">
        <f t="shared" si="2"/>
        <v>#DIV/0!</v>
      </c>
    </row>
    <row r="21" spans="1:25" s="18" customFormat="1" ht="41.25" customHeight="1">
      <c r="A21" s="29">
        <v>3</v>
      </c>
      <c r="B21" s="31" t="s">
        <v>1</v>
      </c>
      <c r="C21" s="14">
        <f>C22+C23</f>
        <v>13</v>
      </c>
      <c r="D21" s="15" t="s">
        <v>7</v>
      </c>
      <c r="E21" s="16">
        <f>E22+E23</f>
        <v>1.3</v>
      </c>
      <c r="F21" s="14">
        <v>12</v>
      </c>
      <c r="G21" s="15" t="s">
        <v>7</v>
      </c>
      <c r="H21" s="16">
        <f>H22+H23</f>
        <v>1.2000000000000002</v>
      </c>
      <c r="I21" s="14">
        <v>16</v>
      </c>
      <c r="J21" s="15" t="s">
        <v>7</v>
      </c>
      <c r="K21" s="16">
        <f>K22+K23</f>
        <v>1.6</v>
      </c>
      <c r="L21" s="14">
        <v>20</v>
      </c>
      <c r="M21" s="15" t="s">
        <v>7</v>
      </c>
      <c r="N21" s="16">
        <f>N22+N23</f>
        <v>2</v>
      </c>
      <c r="O21" s="4">
        <f t="shared" si="3"/>
        <v>15</v>
      </c>
      <c r="P21" s="5" t="s">
        <v>7</v>
      </c>
      <c r="Q21" s="5">
        <f t="shared" si="4"/>
        <v>1.5</v>
      </c>
      <c r="R21" s="16"/>
      <c r="S21" s="43"/>
      <c r="T21" s="14">
        <f>T22+T23</f>
        <v>1.5</v>
      </c>
      <c r="U21" s="17">
        <f t="shared" si="0"/>
        <v>0.75</v>
      </c>
      <c r="V21" s="14">
        <f>V22+V23</f>
        <v>1.5</v>
      </c>
      <c r="W21" s="17">
        <f t="shared" si="1"/>
        <v>1</v>
      </c>
      <c r="X21" s="14">
        <f>X22+X23</f>
        <v>2</v>
      </c>
      <c r="Y21" s="17">
        <f t="shared" si="2"/>
        <v>1.3333333333333333</v>
      </c>
    </row>
    <row r="22" spans="1:25" s="18" customFormat="1" ht="33" customHeight="1">
      <c r="A22" s="12"/>
      <c r="B22" s="36" t="s">
        <v>25</v>
      </c>
      <c r="C22" s="38">
        <v>13</v>
      </c>
      <c r="D22" s="39">
        <v>0.1</v>
      </c>
      <c r="E22" s="16">
        <f>C22*D22</f>
        <v>1.3</v>
      </c>
      <c r="F22" s="38">
        <v>12</v>
      </c>
      <c r="G22" s="39">
        <v>0.1</v>
      </c>
      <c r="H22" s="16">
        <f>F22*G22</f>
        <v>1.2000000000000002</v>
      </c>
      <c r="I22" s="38">
        <v>16</v>
      </c>
      <c r="J22" s="39">
        <v>0.1</v>
      </c>
      <c r="K22" s="16">
        <f>I22*J22</f>
        <v>1.6</v>
      </c>
      <c r="L22" s="38">
        <v>20</v>
      </c>
      <c r="M22" s="39">
        <v>0.1</v>
      </c>
      <c r="N22" s="16">
        <f>L22*M22</f>
        <v>2</v>
      </c>
      <c r="O22" s="4">
        <f t="shared" si="3"/>
        <v>15</v>
      </c>
      <c r="P22" s="5">
        <f t="shared" si="4"/>
        <v>0.10000000000000002</v>
      </c>
      <c r="Q22" s="5">
        <f t="shared" si="4"/>
        <v>1.5</v>
      </c>
      <c r="R22" s="40"/>
      <c r="S22" s="43"/>
      <c r="T22" s="42">
        <v>1.5</v>
      </c>
      <c r="U22" s="17">
        <f t="shared" si="0"/>
        <v>0.75</v>
      </c>
      <c r="V22" s="42">
        <v>1.5</v>
      </c>
      <c r="W22" s="17">
        <f t="shared" si="1"/>
        <v>1</v>
      </c>
      <c r="X22" s="42">
        <v>2</v>
      </c>
      <c r="Y22" s="17">
        <f t="shared" si="2"/>
        <v>1.3333333333333333</v>
      </c>
    </row>
    <row r="23" spans="1:25" s="18" customFormat="1" ht="18.75" customHeight="1">
      <c r="A23" s="12"/>
      <c r="B23" s="37" t="s">
        <v>19</v>
      </c>
      <c r="C23" s="38"/>
      <c r="D23" s="39"/>
      <c r="E23" s="16">
        <f>C23*D23</f>
        <v>0</v>
      </c>
      <c r="F23" s="38"/>
      <c r="G23" s="39"/>
      <c r="H23" s="16">
        <f>F23*G23</f>
        <v>0</v>
      </c>
      <c r="I23" s="38"/>
      <c r="J23" s="39"/>
      <c r="K23" s="16">
        <f>I23*J23</f>
        <v>0</v>
      </c>
      <c r="L23" s="38"/>
      <c r="M23" s="39"/>
      <c r="N23" s="16">
        <f>L23*M23</f>
        <v>0</v>
      </c>
      <c r="O23" s="4">
        <f t="shared" si="3"/>
        <v>0</v>
      </c>
      <c r="P23" s="5">
        <f t="shared" si="3"/>
        <v>0</v>
      </c>
      <c r="Q23" s="5">
        <f t="shared" ref="Q23:Q29" si="6">(E23+H23+N23)/3</f>
        <v>0</v>
      </c>
      <c r="R23" s="40"/>
      <c r="S23" s="43"/>
      <c r="T23" s="42"/>
      <c r="U23" s="17" t="e">
        <f t="shared" si="0"/>
        <v>#DIV/0!</v>
      </c>
      <c r="V23" s="42"/>
      <c r="W23" s="17" t="e">
        <f t="shared" si="1"/>
        <v>#DIV/0!</v>
      </c>
      <c r="X23" s="42"/>
      <c r="Y23" s="17" t="e">
        <f t="shared" si="2"/>
        <v>#DIV/0!</v>
      </c>
    </row>
    <row r="24" spans="1:25" s="18" customFormat="1" ht="40.5" customHeight="1">
      <c r="A24" s="29">
        <v>4</v>
      </c>
      <c r="B24" s="31" t="s">
        <v>2</v>
      </c>
      <c r="C24" s="14">
        <f>C25+C26</f>
        <v>0</v>
      </c>
      <c r="D24" s="15" t="s">
        <v>7</v>
      </c>
      <c r="E24" s="16">
        <f>E25+E26</f>
        <v>0</v>
      </c>
      <c r="F24" s="14">
        <v>0</v>
      </c>
      <c r="G24" s="15" t="s">
        <v>7</v>
      </c>
      <c r="H24" s="16">
        <f>H25+H26</f>
        <v>0</v>
      </c>
      <c r="I24" s="14"/>
      <c r="J24" s="15" t="s">
        <v>7</v>
      </c>
      <c r="K24" s="16">
        <f>K25+K26</f>
        <v>0</v>
      </c>
      <c r="L24" s="14">
        <v>0</v>
      </c>
      <c r="M24" s="15" t="s">
        <v>7</v>
      </c>
      <c r="N24" s="16">
        <f>N25+N26</f>
        <v>0</v>
      </c>
      <c r="O24" s="4">
        <f t="shared" si="3"/>
        <v>0</v>
      </c>
      <c r="P24" s="5" t="s">
        <v>7</v>
      </c>
      <c r="Q24" s="5">
        <f t="shared" si="6"/>
        <v>0</v>
      </c>
      <c r="R24" s="16"/>
      <c r="S24" s="43"/>
      <c r="T24" s="14">
        <f>T25+T26</f>
        <v>0</v>
      </c>
      <c r="U24" s="17" t="e">
        <f t="shared" si="0"/>
        <v>#DIV/0!</v>
      </c>
      <c r="V24" s="14">
        <f>V25+V26</f>
        <v>0</v>
      </c>
      <c r="W24" s="17" t="e">
        <f t="shared" si="1"/>
        <v>#DIV/0!</v>
      </c>
      <c r="X24" s="14">
        <f>X25+X26</f>
        <v>0</v>
      </c>
      <c r="Y24" s="17" t="e">
        <f t="shared" si="2"/>
        <v>#DIV/0!</v>
      </c>
    </row>
    <row r="25" spans="1:25" s="18" customFormat="1" ht="32.25" customHeight="1">
      <c r="A25" s="12"/>
      <c r="B25" s="36" t="s">
        <v>25</v>
      </c>
      <c r="C25" s="38"/>
      <c r="D25" s="39"/>
      <c r="E25" s="16">
        <f>C25*D25</f>
        <v>0</v>
      </c>
      <c r="F25" s="38"/>
      <c r="G25" s="39"/>
      <c r="H25" s="16">
        <f>F25*G25</f>
        <v>0</v>
      </c>
      <c r="I25" s="38"/>
      <c r="J25" s="39"/>
      <c r="K25" s="16">
        <f>I25*J25</f>
        <v>0</v>
      </c>
      <c r="L25" s="38">
        <v>0</v>
      </c>
      <c r="M25" s="39"/>
      <c r="N25" s="16">
        <f>L25*M25</f>
        <v>0</v>
      </c>
      <c r="O25" s="4">
        <f t="shared" si="3"/>
        <v>0</v>
      </c>
      <c r="P25" s="5">
        <f t="shared" si="3"/>
        <v>0</v>
      </c>
      <c r="Q25" s="5">
        <f t="shared" si="6"/>
        <v>0</v>
      </c>
      <c r="R25" s="40"/>
      <c r="S25" s="43"/>
      <c r="T25" s="42"/>
      <c r="U25" s="17" t="e">
        <f t="shared" si="0"/>
        <v>#DIV/0!</v>
      </c>
      <c r="V25" s="42"/>
      <c r="W25" s="17" t="e">
        <f t="shared" si="1"/>
        <v>#DIV/0!</v>
      </c>
      <c r="X25" s="42"/>
      <c r="Y25" s="17" t="e">
        <f t="shared" si="2"/>
        <v>#DIV/0!</v>
      </c>
    </row>
    <row r="26" spans="1:25" s="18" customFormat="1" ht="20.25" customHeight="1">
      <c r="A26" s="12"/>
      <c r="B26" s="37" t="s">
        <v>19</v>
      </c>
      <c r="C26" s="38"/>
      <c r="D26" s="39"/>
      <c r="E26" s="16">
        <f>C26*D26</f>
        <v>0</v>
      </c>
      <c r="F26" s="38"/>
      <c r="G26" s="39"/>
      <c r="H26" s="16">
        <f>F26*G26</f>
        <v>0</v>
      </c>
      <c r="I26" s="38"/>
      <c r="J26" s="39"/>
      <c r="K26" s="16">
        <f>I26*J26</f>
        <v>0</v>
      </c>
      <c r="L26" s="38"/>
      <c r="M26" s="39"/>
      <c r="N26" s="16">
        <f>L26*M26</f>
        <v>0</v>
      </c>
      <c r="O26" s="4">
        <f t="shared" si="3"/>
        <v>0</v>
      </c>
      <c r="P26" s="5">
        <f t="shared" si="3"/>
        <v>0</v>
      </c>
      <c r="Q26" s="5">
        <f t="shared" si="6"/>
        <v>0</v>
      </c>
      <c r="R26" s="40"/>
      <c r="S26" s="43"/>
      <c r="T26" s="42"/>
      <c r="U26" s="17" t="e">
        <f t="shared" si="0"/>
        <v>#DIV/0!</v>
      </c>
      <c r="V26" s="42"/>
      <c r="W26" s="17" t="e">
        <f t="shared" si="1"/>
        <v>#DIV/0!</v>
      </c>
      <c r="X26" s="42"/>
      <c r="Y26" s="17" t="e">
        <f t="shared" si="2"/>
        <v>#DIV/0!</v>
      </c>
    </row>
    <row r="27" spans="1:25" s="18" customFormat="1" ht="26.25" customHeight="1">
      <c r="A27" s="29">
        <v>5</v>
      </c>
      <c r="B27" s="32"/>
      <c r="C27" s="14">
        <f>C28+C29</f>
        <v>0</v>
      </c>
      <c r="D27" s="15" t="s">
        <v>7</v>
      </c>
      <c r="E27" s="16">
        <f>E28+E29</f>
        <v>0</v>
      </c>
      <c r="F27" s="14">
        <v>0</v>
      </c>
      <c r="G27" s="15" t="s">
        <v>7</v>
      </c>
      <c r="H27" s="16">
        <f>H28+H29</f>
        <v>0</v>
      </c>
      <c r="I27" s="14"/>
      <c r="J27" s="15" t="s">
        <v>7</v>
      </c>
      <c r="K27" s="16">
        <f>K28+K29</f>
        <v>0</v>
      </c>
      <c r="L27" s="14">
        <v>0</v>
      </c>
      <c r="M27" s="15" t="s">
        <v>7</v>
      </c>
      <c r="N27" s="16">
        <f>N28+N29</f>
        <v>0</v>
      </c>
      <c r="O27" s="4">
        <f t="shared" si="3"/>
        <v>0</v>
      </c>
      <c r="P27" s="5" t="s">
        <v>7</v>
      </c>
      <c r="Q27" s="5">
        <f t="shared" si="6"/>
        <v>0</v>
      </c>
      <c r="R27" s="16"/>
      <c r="S27" s="43"/>
      <c r="T27" s="14">
        <f>T28+T29</f>
        <v>0</v>
      </c>
      <c r="U27" s="17" t="e">
        <f t="shared" si="0"/>
        <v>#DIV/0!</v>
      </c>
      <c r="V27" s="14">
        <f>V28+V29</f>
        <v>0</v>
      </c>
      <c r="W27" s="17" t="e">
        <f t="shared" si="1"/>
        <v>#DIV/0!</v>
      </c>
      <c r="X27" s="14">
        <f>X28+X29</f>
        <v>0</v>
      </c>
      <c r="Y27" s="17" t="e">
        <f t="shared" si="2"/>
        <v>#DIV/0!</v>
      </c>
    </row>
    <row r="28" spans="1:25" s="18" customFormat="1" ht="36" customHeight="1">
      <c r="A28" s="12"/>
      <c r="B28" s="36" t="s">
        <v>25</v>
      </c>
      <c r="C28" s="38"/>
      <c r="D28" s="39"/>
      <c r="E28" s="16">
        <f>C28*D28</f>
        <v>0</v>
      </c>
      <c r="F28" s="38"/>
      <c r="G28" s="39"/>
      <c r="H28" s="16">
        <f>F28*G28</f>
        <v>0</v>
      </c>
      <c r="I28" s="38"/>
      <c r="J28" s="39"/>
      <c r="K28" s="16">
        <f>I28*J28</f>
        <v>0</v>
      </c>
      <c r="L28" s="38">
        <v>0</v>
      </c>
      <c r="M28" s="39"/>
      <c r="N28" s="16">
        <f>L28*M28</f>
        <v>0</v>
      </c>
      <c r="O28" s="4">
        <f t="shared" si="3"/>
        <v>0</v>
      </c>
      <c r="P28" s="5">
        <f t="shared" si="3"/>
        <v>0</v>
      </c>
      <c r="Q28" s="5">
        <f t="shared" si="6"/>
        <v>0</v>
      </c>
      <c r="R28" s="40"/>
      <c r="S28" s="43"/>
      <c r="T28" s="42"/>
      <c r="U28" s="17" t="e">
        <f t="shared" si="0"/>
        <v>#DIV/0!</v>
      </c>
      <c r="V28" s="42"/>
      <c r="W28" s="17" t="e">
        <f t="shared" si="1"/>
        <v>#DIV/0!</v>
      </c>
      <c r="X28" s="42"/>
      <c r="Y28" s="17" t="e">
        <f t="shared" si="2"/>
        <v>#DIV/0!</v>
      </c>
    </row>
    <row r="29" spans="1:25" s="18" customFormat="1" ht="26.25" customHeight="1">
      <c r="A29" s="12"/>
      <c r="B29" s="37" t="s">
        <v>19</v>
      </c>
      <c r="C29" s="38"/>
      <c r="D29" s="39"/>
      <c r="E29" s="16">
        <f>C29*D29</f>
        <v>0</v>
      </c>
      <c r="F29" s="38"/>
      <c r="G29" s="39"/>
      <c r="H29" s="16">
        <f>F29*G29</f>
        <v>0</v>
      </c>
      <c r="I29" s="38"/>
      <c r="J29" s="39"/>
      <c r="K29" s="16">
        <f>I29*J29</f>
        <v>0</v>
      </c>
      <c r="L29" s="38"/>
      <c r="M29" s="39"/>
      <c r="N29" s="16">
        <f>L29*M29</f>
        <v>0</v>
      </c>
      <c r="O29" s="4">
        <f t="shared" si="3"/>
        <v>0</v>
      </c>
      <c r="P29" s="5">
        <f t="shared" si="3"/>
        <v>0</v>
      </c>
      <c r="Q29" s="5">
        <f t="shared" si="6"/>
        <v>0</v>
      </c>
      <c r="R29" s="40"/>
      <c r="S29" s="43"/>
      <c r="T29" s="42"/>
      <c r="U29" s="17" t="e">
        <f t="shared" si="0"/>
        <v>#DIV/0!</v>
      </c>
      <c r="V29" s="42"/>
      <c r="W29" s="17" t="e">
        <f t="shared" si="1"/>
        <v>#DIV/0!</v>
      </c>
      <c r="X29" s="42"/>
      <c r="Y29" s="17" t="e">
        <f t="shared" si="2"/>
        <v>#DIV/0!</v>
      </c>
    </row>
    <row r="30" spans="1:25" s="22" customFormat="1" ht="18.75">
      <c r="A30" s="20"/>
      <c r="B30" s="1" t="s">
        <v>6</v>
      </c>
      <c r="C30" s="15">
        <f>C5+C18+C21+C24+C27</f>
        <v>155</v>
      </c>
      <c r="D30" s="15" t="s">
        <v>7</v>
      </c>
      <c r="E30" s="3">
        <f>E5+E18+E21+E24+E27</f>
        <v>24.74</v>
      </c>
      <c r="F30" s="15">
        <v>102</v>
      </c>
      <c r="G30" s="15" t="s">
        <v>7</v>
      </c>
      <c r="H30" s="3">
        <f>H5+H18+H21+H24+H27</f>
        <v>16.900000000000002</v>
      </c>
      <c r="I30" s="15">
        <v>40</v>
      </c>
      <c r="J30" s="15" t="s">
        <v>7</v>
      </c>
      <c r="K30" s="3">
        <f>K5+K18+K21+K24+K27</f>
        <v>6</v>
      </c>
      <c r="L30" s="15">
        <v>66</v>
      </c>
      <c r="M30" s="15" t="s">
        <v>7</v>
      </c>
      <c r="N30" s="3">
        <f>N5+N18+N21+N24+N27</f>
        <v>10.8</v>
      </c>
      <c r="O30" s="6">
        <f>(C30+F30+L30)/3</f>
        <v>107.66666666666667</v>
      </c>
      <c r="P30" s="2" t="s">
        <v>7</v>
      </c>
      <c r="Q30" s="7">
        <f>(E30+H30+N30)/3</f>
        <v>17.48</v>
      </c>
      <c r="R30" s="3"/>
      <c r="S30" s="44"/>
      <c r="T30" s="15">
        <f>T5+T18+T21+T24+T27</f>
        <v>9.51</v>
      </c>
      <c r="U30" s="21">
        <f t="shared" si="0"/>
        <v>0.88055555555555542</v>
      </c>
      <c r="V30" s="15">
        <v>11</v>
      </c>
      <c r="W30" s="21">
        <f t="shared" si="1"/>
        <v>1.1566771819137751</v>
      </c>
      <c r="X30" s="15">
        <v>12</v>
      </c>
      <c r="Y30" s="21">
        <f t="shared" si="2"/>
        <v>1.0909090909090908</v>
      </c>
    </row>
    <row r="31" spans="1:25" s="9" customFormat="1" ht="38.25" customHeight="1">
      <c r="A31" s="8"/>
      <c r="B31" s="35" t="s">
        <v>26</v>
      </c>
      <c r="C31" s="2" t="s">
        <v>7</v>
      </c>
      <c r="D31" s="2" t="s">
        <v>7</v>
      </c>
      <c r="E31" s="40"/>
      <c r="F31" s="2"/>
      <c r="G31" s="2" t="s">
        <v>7</v>
      </c>
      <c r="H31" s="40"/>
      <c r="I31" s="2" t="s">
        <v>7</v>
      </c>
      <c r="J31" s="2" t="s">
        <v>7</v>
      </c>
      <c r="K31" s="40"/>
      <c r="L31" s="2" t="s">
        <v>7</v>
      </c>
      <c r="M31" s="2" t="s">
        <v>7</v>
      </c>
      <c r="N31" s="40"/>
      <c r="O31" s="2" t="s">
        <v>7</v>
      </c>
      <c r="P31" s="2" t="s">
        <v>7</v>
      </c>
      <c r="Q31" s="5" t="s">
        <v>7</v>
      </c>
      <c r="R31" s="2" t="s">
        <v>7</v>
      </c>
      <c r="S31" s="2" t="s">
        <v>7</v>
      </c>
      <c r="T31" s="2" t="s">
        <v>7</v>
      </c>
      <c r="U31" s="2" t="s">
        <v>7</v>
      </c>
      <c r="V31" s="2" t="s">
        <v>7</v>
      </c>
      <c r="W31" s="2" t="s">
        <v>7</v>
      </c>
      <c r="X31" s="2" t="s">
        <v>7</v>
      </c>
      <c r="Y31" s="2" t="s">
        <v>7</v>
      </c>
    </row>
    <row r="32" spans="1:25" s="9" customFormat="1" ht="25.5" customHeight="1">
      <c r="A32" s="8"/>
      <c r="B32" s="8" t="s">
        <v>9</v>
      </c>
      <c r="C32" s="2" t="s">
        <v>7</v>
      </c>
      <c r="D32" s="2" t="s">
        <v>7</v>
      </c>
      <c r="E32" s="16">
        <f>E30-E31</f>
        <v>24.74</v>
      </c>
      <c r="F32" s="2"/>
      <c r="G32" s="2" t="s">
        <v>7</v>
      </c>
      <c r="H32" s="16">
        <f>H30-H31</f>
        <v>16.900000000000002</v>
      </c>
      <c r="I32" s="2" t="s">
        <v>7</v>
      </c>
      <c r="J32" s="2" t="s">
        <v>7</v>
      </c>
      <c r="K32" s="16">
        <f>K30-K31</f>
        <v>6</v>
      </c>
      <c r="L32" s="2" t="s">
        <v>7</v>
      </c>
      <c r="M32" s="2" t="s">
        <v>7</v>
      </c>
      <c r="N32" s="16">
        <f>N30-N31</f>
        <v>10.8</v>
      </c>
      <c r="O32" s="2" t="s">
        <v>7</v>
      </c>
      <c r="P32" s="2" t="s">
        <v>7</v>
      </c>
      <c r="Q32" s="5" t="s">
        <v>7</v>
      </c>
      <c r="R32" s="2" t="s">
        <v>7</v>
      </c>
      <c r="S32" s="2" t="s">
        <v>7</v>
      </c>
      <c r="T32" s="2" t="s">
        <v>7</v>
      </c>
      <c r="U32" s="2" t="s">
        <v>7</v>
      </c>
      <c r="V32" s="2" t="s">
        <v>7</v>
      </c>
      <c r="W32" s="2" t="s">
        <v>7</v>
      </c>
      <c r="X32" s="2" t="s">
        <v>7</v>
      </c>
      <c r="Y32" s="2" t="s">
        <v>7</v>
      </c>
    </row>
    <row r="33" spans="3:25" s="23" customFormat="1" ht="25.5" customHeight="1"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4"/>
      <c r="U33" s="24"/>
      <c r="V33" s="24"/>
      <c r="W33" s="24"/>
      <c r="X33" s="24"/>
      <c r="Y33" s="24"/>
    </row>
  </sheetData>
  <sheetProtection insertColumns="0" insertRows="0"/>
  <mergeCells count="13">
    <mergeCell ref="A1:Y1"/>
    <mergeCell ref="A3:A4"/>
    <mergeCell ref="B3:B4"/>
    <mergeCell ref="O3:Q3"/>
    <mergeCell ref="R3:R4"/>
    <mergeCell ref="S3:S4"/>
    <mergeCell ref="U3:U4"/>
    <mergeCell ref="W3:W4"/>
    <mergeCell ref="Y3:Y4"/>
    <mergeCell ref="C3:E3"/>
    <mergeCell ref="F3:H3"/>
    <mergeCell ref="I3:K3"/>
    <mergeCell ref="L3:N3"/>
  </mergeCells>
  <pageMargins left="0.36" right="0.15748031496062992" top="0.31496062992125984" bottom="0.18" header="0.31496062992125984" footer="0.1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гос пошл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Otd-dox</dc:creator>
  <cp:lastModifiedBy>TatRub</cp:lastModifiedBy>
  <cp:lastPrinted>2022-10-05T12:30:12Z</cp:lastPrinted>
  <dcterms:created xsi:type="dcterms:W3CDTF">2022-09-27T05:47:05Z</dcterms:created>
  <dcterms:modified xsi:type="dcterms:W3CDTF">2024-11-18T06:15:58Z</dcterms:modified>
</cp:coreProperties>
</file>